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enu" sheetId="1" r:id="rId1"/>
    <sheet name="Vs Match" sheetId="2" r:id="rId2"/>
    <sheet name="Time Trials" sheetId="3" r:id="rId3"/>
    <sheet name="Summary" sheetId="4" r:id="rId4"/>
    <sheet name="Points" sheetId="5" r:id="rId5"/>
  </sheets>
  <externalReferences>
    <externalReference r:id="rId8"/>
    <externalReference r:id="rId9"/>
  </externalReferences>
  <definedNames>
    <definedName name="Points">'Points'!$B$3:$C$15</definedName>
  </definedNames>
  <calcPr fullCalcOnLoad="1"/>
</workbook>
</file>

<file path=xl/sharedStrings.xml><?xml version="1.0" encoding="utf-8"?>
<sst xmlns="http://schemas.openxmlformats.org/spreadsheetml/2006/main" count="242" uniqueCount="81">
  <si>
    <t>Course</t>
  </si>
  <si>
    <t>Time</t>
  </si>
  <si>
    <t>Character</t>
  </si>
  <si>
    <t>Luigi</t>
  </si>
  <si>
    <t>Toad</t>
  </si>
  <si>
    <t>Mario Circuit</t>
  </si>
  <si>
    <t>Mario</t>
  </si>
  <si>
    <t>Daisy</t>
  </si>
  <si>
    <t>Donkey Kong</t>
  </si>
  <si>
    <t>Wario</t>
  </si>
  <si>
    <t>Yoshi</t>
  </si>
  <si>
    <t>Peach</t>
  </si>
  <si>
    <t>Bowser</t>
  </si>
  <si>
    <t>Baby Mario</t>
  </si>
  <si>
    <t>Baby Peach</t>
  </si>
  <si>
    <t>Name</t>
  </si>
  <si>
    <t>Jason</t>
  </si>
  <si>
    <t>Chelsey</t>
  </si>
  <si>
    <t>Josh</t>
  </si>
  <si>
    <t>Joe</t>
  </si>
  <si>
    <t>Aaron</t>
  </si>
  <si>
    <t>Kieran</t>
  </si>
  <si>
    <t>Selina</t>
  </si>
  <si>
    <t>Hannah</t>
  </si>
  <si>
    <t>Brandon</t>
  </si>
  <si>
    <t>Zara</t>
  </si>
  <si>
    <t>Paul</t>
  </si>
  <si>
    <t>Hayden</t>
  </si>
  <si>
    <t>Time Trials</t>
  </si>
  <si>
    <t>Position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</si>
  <si>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</si>
  <si>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</si>
  <si>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</si>
  <si>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</si>
  <si>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</si>
  <si>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</si>
  <si>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</si>
  <si>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</si>
  <si>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</si>
  <si>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</si>
  <si>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</si>
  <si>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</si>
  <si>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</si>
  <si>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Race 1</t>
  </si>
  <si>
    <t>Race 2</t>
  </si>
  <si>
    <t>Race 3</t>
  </si>
  <si>
    <t>Race 4</t>
  </si>
  <si>
    <t>Race 5</t>
  </si>
  <si>
    <t>Koopa</t>
  </si>
  <si>
    <t>Finish</t>
  </si>
  <si>
    <t>Total Points</t>
  </si>
  <si>
    <t>Pos.</t>
  </si>
  <si>
    <t>Vs Match</t>
  </si>
  <si>
    <t>Time Trial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</si>
  <si>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</si>
  <si>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</si>
  <si>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</si>
  <si>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</si>
  <si>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</si>
  <si>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</si>
  <si>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</si>
  <si>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</si>
  <si>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</si>
  <si>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</si>
  <si>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</si>
  <si>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Points Table</t>
  </si>
  <si>
    <t>Fastest Time</t>
  </si>
  <si>
    <t>Slowest Time</t>
  </si>
  <si>
    <t>Average Time</t>
  </si>
  <si>
    <t>Mario Kart Challenge</t>
  </si>
  <si>
    <t>James</t>
  </si>
  <si>
    <t>Steven</t>
  </si>
  <si>
    <t>Simone</t>
  </si>
  <si>
    <t>Andrew</t>
  </si>
  <si>
    <t>David</t>
  </si>
  <si>
    <t>Carl</t>
  </si>
  <si>
    <t>Mark</t>
  </si>
  <si>
    <t>Laura</t>
  </si>
  <si>
    <t>Lucy</t>
  </si>
  <si>
    <t>William</t>
  </si>
  <si>
    <t>Kate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</si>
</sst>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2"/>
      <name val="Calibri"/>
      <family val="2"/>
    </font>
    <font>
      <sz val="24"/>
      <color indexed="8"/>
      <name val="Calibri"/>
      <family val="2"/>
    </font>
    <font>
      <b/>
      <sz val="14"/>
      <color indexed="22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Aharoni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04997999966144562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rgb="FF000000"/>
      <name val="Calibri"/>
      <family val="2"/>
    </font>
    <font>
      <b/>
      <sz val="22"/>
      <color rgb="FFFF0000"/>
      <name val="Aharon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CF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45" fillId="18" borderId="0" xfId="0" applyFont="1" applyFill="1" applyAlignment="1">
      <alignment horizontal="right"/>
    </xf>
    <xf numFmtId="0" fontId="46" fillId="18" borderId="0" xfId="0" applyFont="1" applyFill="1" applyAlignment="1">
      <alignment/>
    </xf>
    <xf numFmtId="0" fontId="47" fillId="18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34" borderId="13" xfId="52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0" fillId="34" borderId="15" xfId="52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34" borderId="17" xfId="52" applyFont="1" applyFill="1" applyBorder="1" applyAlignment="1" applyProtection="1">
      <alignment horizontal="right" wrapText="1"/>
      <protection/>
    </xf>
    <xf numFmtId="0" fontId="0" fillId="34" borderId="18" xfId="52" applyFont="1" applyFill="1" applyBorder="1" applyAlignment="1" applyProtection="1">
      <alignment horizontal="right" wrapText="1"/>
      <protection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164" fontId="0" fillId="35" borderId="14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18" borderId="0" xfId="52" applyFont="1" applyFill="1" applyBorder="1" applyAlignment="1" applyProtection="1">
      <alignment wrapText="1"/>
      <protection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49" fillId="34" borderId="14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49" fillId="34" borderId="22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164" fontId="49" fillId="34" borderId="24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right"/>
    </xf>
    <xf numFmtId="164" fontId="48" fillId="33" borderId="12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0" fillId="34" borderId="25" xfId="52" applyFont="1" applyFill="1" applyBorder="1" applyAlignment="1" applyProtection="1">
      <alignment wrapText="1"/>
      <protection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47" fillId="1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Match Results (1st, 2nd &amp; 3rd)</a:t>
            </a:r>
          </a:p>
        </c:rich>
      </c:tx>
      <c:layout>
        <c:manualLayout>
          <c:xMode val="factor"/>
          <c:yMode val="factor"/>
          <c:x val="0.097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1825"/>
          <c:w val="0.810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Summary!$B$5:$B$7</c:f>
              <c:strCache/>
            </c:strRef>
          </c:cat>
          <c:val>
            <c:numRef>
              <c:f>Summary!$C$5:$C$7</c:f>
              <c:numCache/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Character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2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2375"/>
          <c:w val="0.098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Trial Results (Overall)</a:t>
            </a:r>
          </a:p>
        </c:rich>
      </c:tx>
      <c:layout>
        <c:manualLayout>
          <c:xMode val="factor"/>
          <c:yMode val="factor"/>
          <c:x val="-0.02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825"/>
          <c:w val="0.821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Summary!$G$4</c:f>
              <c:strCache>
                <c:ptCount val="1"/>
                <c:pt idx="0">
                  <c:v>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Summary!$F$5:$F$27</c:f>
              <c:strCache/>
            </c:strRef>
          </c:cat>
          <c:val>
            <c:numRef>
              <c:f>Summary!$G$5:$G$27</c:f>
              <c:numCache/>
            </c:numRef>
          </c:val>
        </c:ser>
        <c:axId val="28386557"/>
        <c:axId val="54152422"/>
      </c:barChart>
      <c:catAx>
        <c:axId val="2838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Name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in Minutes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6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52375"/>
          <c:w val="0.086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76200</xdr:rowOff>
    </xdr:from>
    <xdr:to>
      <xdr:col>12</xdr:col>
      <xdr:colOff>352425</xdr:colOff>
      <xdr:row>30</xdr:row>
      <xdr:rowOff>95250</xdr:rowOff>
    </xdr:to>
    <xdr:pic>
      <xdr:nvPicPr>
        <xdr:cNvPr id="1" name="Picture 2" descr="mario-kart-wi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66700"/>
          <a:ext cx="4114800" cy="5562600"/>
        </a:xfrm>
        <a:prstGeom prst="rect">
          <a:avLst/>
        </a:prstGeom>
        <a:noFill/>
        <a:ln w="1270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104775</xdr:colOff>
      <xdr:row>1</xdr:row>
      <xdr:rowOff>114300</xdr:rowOff>
    </xdr:to>
    <xdr:pic>
      <xdr:nvPicPr>
        <xdr:cNvPr id="1" name="Picture 2" descr="Luig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923925</xdr:colOff>
      <xdr:row>1</xdr:row>
      <xdr:rowOff>142875</xdr:rowOff>
    </xdr:to>
    <xdr:pic>
      <xdr:nvPicPr>
        <xdr:cNvPr id="1" name="Picture 2" descr="Mario-Kart-Wii-m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38100</xdr:rowOff>
    </xdr:from>
    <xdr:to>
      <xdr:col>2</xdr:col>
      <xdr:colOff>76200</xdr:colOff>
      <xdr:row>0</xdr:row>
      <xdr:rowOff>704850</xdr:rowOff>
    </xdr:to>
    <xdr:pic>
      <xdr:nvPicPr>
        <xdr:cNvPr id="1" name="Picture 1" descr="Yosh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</xdr:row>
      <xdr:rowOff>152400</xdr:rowOff>
    </xdr:from>
    <xdr:to>
      <xdr:col>17</xdr:col>
      <xdr:colOff>114300</xdr:colOff>
      <xdr:row>16</xdr:row>
      <xdr:rowOff>200025</xdr:rowOff>
    </xdr:to>
    <xdr:graphicFrame>
      <xdr:nvGraphicFramePr>
        <xdr:cNvPr id="2" name="Chart 2"/>
        <xdr:cNvGraphicFramePr/>
      </xdr:nvGraphicFramePr>
      <xdr:xfrm>
        <a:off x="6143625" y="1162050"/>
        <a:ext cx="54864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333375</xdr:colOff>
      <xdr:row>3</xdr:row>
      <xdr:rowOff>142875</xdr:rowOff>
    </xdr:from>
    <xdr:to>
      <xdr:col>10</xdr:col>
      <xdr:colOff>485775</xdr:colOff>
      <xdr:row>6</xdr:row>
      <xdr:rowOff>19050</xdr:rowOff>
    </xdr:to>
    <xdr:pic>
      <xdr:nvPicPr>
        <xdr:cNvPr id="3" name="Picture 3" descr="Luig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35255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5</xdr:row>
      <xdr:rowOff>76200</xdr:rowOff>
    </xdr:from>
    <xdr:to>
      <xdr:col>13</xdr:col>
      <xdr:colOff>219075</xdr:colOff>
      <xdr:row>7</xdr:row>
      <xdr:rowOff>219075</xdr:rowOff>
    </xdr:to>
    <xdr:pic>
      <xdr:nvPicPr>
        <xdr:cNvPr id="4" name="Picture 4" descr="Bowser.png"/>
        <xdr:cNvPicPr preferRelativeResize="1">
          <a:picLocks noChangeAspect="1"/>
        </xdr:cNvPicPr>
      </xdr:nvPicPr>
      <xdr:blipFill>
        <a:blip r:embed="rId4"/>
        <a:srcRect t="5262" b="9211"/>
        <a:stretch>
          <a:fillRect/>
        </a:stretch>
      </xdr:blipFill>
      <xdr:spPr>
        <a:xfrm>
          <a:off x="8277225" y="17145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152400</xdr:rowOff>
    </xdr:from>
    <xdr:to>
      <xdr:col>15</xdr:col>
      <xdr:colOff>257175</xdr:colOff>
      <xdr:row>8</xdr:row>
      <xdr:rowOff>19050</xdr:rowOff>
    </xdr:to>
    <xdr:pic>
      <xdr:nvPicPr>
        <xdr:cNvPr id="5" name="Picture 5" descr="Mari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179070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18</xdr:row>
      <xdr:rowOff>0</xdr:rowOff>
    </xdr:from>
    <xdr:to>
      <xdr:col>17</xdr:col>
      <xdr:colOff>123825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6153150" y="4743450"/>
        <a:ext cx="5486400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ghfields%20Web\Year_10\WJEC\Unit%202\Modelling\Exam%20Practice\Eve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y%20Settings\Application%20Data\Microsoft\Excel\Lesson%20Plans%202010-11\Year%2010\2010%20ICT%20GCSE%20CPD\IT2\SPREADSHEET\Holiday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vents"/>
      <sheetName val="Group"/>
      <sheetName val="Graphs"/>
      <sheetName val="Lists"/>
    </sheetNames>
    <definedNames>
      <definedName name="Button2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Holidays"/>
      <sheetName val="Groups"/>
      <sheetName val="Graph"/>
      <sheetName val="Lists"/>
      <sheetName val="Holiday example"/>
    </sheetNames>
    <definedNames>
      <definedName name="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U15" sqref="U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2" t="s">
        <v>69</v>
      </c>
      <c r="C5" s="43"/>
      <c r="D5" s="43"/>
      <c r="E5" s="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45"/>
      <c r="C6" s="46"/>
      <c r="D6" s="46"/>
      <c r="E6" s="4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45"/>
      <c r="C7" s="46"/>
      <c r="D7" s="46"/>
      <c r="E7" s="4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45"/>
      <c r="C8" s="46"/>
      <c r="D8" s="46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>
      <c r="A9" s="1"/>
      <c r="B9" s="48"/>
      <c r="C9" s="49"/>
      <c r="D9" s="49"/>
      <c r="E9" s="5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1">
    <mergeCell ref="B5:E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S10" sqref="S10"/>
    </sheetView>
  </sheetViews>
  <sheetFormatPr defaultColWidth="9.140625" defaultRowHeight="15"/>
  <cols>
    <col min="2" max="2" width="12.57421875" style="0" bestFit="1" customWidth="1"/>
    <col min="3" max="3" width="6.8515625" style="0" customWidth="1"/>
    <col min="4" max="4" width="8.7109375" style="0" customWidth="1"/>
    <col min="5" max="5" width="12.57421875" style="0" bestFit="1" customWidth="1"/>
    <col min="6" max="6" width="6.8515625" style="0" customWidth="1"/>
    <col min="8" max="8" width="12.57421875" style="0" bestFit="1" customWidth="1"/>
    <col min="9" max="9" width="6.8515625" style="0" customWidth="1"/>
    <col min="11" max="11" width="12.57421875" style="0" bestFit="1" customWidth="1"/>
    <col min="12" max="12" width="6.8515625" style="0" customWidth="1"/>
    <col min="14" max="14" width="12.57421875" style="0" bestFit="1" customWidth="1"/>
    <col min="15" max="15" width="6.8515625" style="0" customWidth="1"/>
  </cols>
  <sheetData>
    <row r="1" spans="1:27" ht="50.25" customHeight="1">
      <c r="A1" s="1"/>
      <c r="B1" s="1"/>
      <c r="C1" s="1"/>
      <c r="D1" s="4"/>
      <c r="E1" s="4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thickBot="1">
      <c r="A3" s="1"/>
      <c r="B3" s="3" t="s">
        <v>43</v>
      </c>
      <c r="C3" s="3"/>
      <c r="D3" s="1"/>
      <c r="E3" s="3" t="s">
        <v>44</v>
      </c>
      <c r="F3" s="3"/>
      <c r="G3" s="1"/>
      <c r="H3" s="3" t="s">
        <v>45</v>
      </c>
      <c r="I3" s="3"/>
      <c r="J3" s="1"/>
      <c r="K3" s="3" t="s">
        <v>46</v>
      </c>
      <c r="L3" s="3"/>
      <c r="M3" s="1"/>
      <c r="N3" s="3" t="s">
        <v>47</v>
      </c>
      <c r="O3" s="3"/>
      <c r="P3" s="1"/>
      <c r="Q3" s="3" t="s">
        <v>49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1"/>
      <c r="B4" s="5" t="s">
        <v>2</v>
      </c>
      <c r="C4" s="6" t="s">
        <v>51</v>
      </c>
      <c r="D4" s="7" t="s">
        <v>30</v>
      </c>
      <c r="E4" s="5" t="s">
        <v>2</v>
      </c>
      <c r="F4" s="6" t="s">
        <v>51</v>
      </c>
      <c r="G4" s="7" t="s">
        <v>30</v>
      </c>
      <c r="H4" s="5" t="s">
        <v>2</v>
      </c>
      <c r="I4" s="6" t="s">
        <v>51</v>
      </c>
      <c r="J4" s="7" t="s">
        <v>30</v>
      </c>
      <c r="K4" s="5" t="s">
        <v>2</v>
      </c>
      <c r="L4" s="6" t="s">
        <v>51</v>
      </c>
      <c r="M4" s="7" t="s">
        <v>30</v>
      </c>
      <c r="N4" s="5" t="s">
        <v>2</v>
      </c>
      <c r="O4" s="6" t="s">
        <v>51</v>
      </c>
      <c r="P4" s="7" t="s">
        <v>30</v>
      </c>
      <c r="Q4" s="7" t="s">
        <v>50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>
      <c r="A5" s="2" t="s">
        <v>31</v>
      </c>
      <c r="B5" s="8" t="s">
        <v>6</v>
      </c>
      <c r="C5" s="12" t="s">
        <v>31</v>
      </c>
      <c r="D5" s="9">
        <f>VLOOKUP('Vs Match'!C5,Points,2,0)</f>
        <v>15</v>
      </c>
      <c r="E5" s="8" t="s">
        <v>6</v>
      </c>
      <c r="F5" s="12" t="s">
        <v>38</v>
      </c>
      <c r="G5" s="9">
        <f>VLOOKUP('Vs Match'!F5,Points,2,0)</f>
        <v>4</v>
      </c>
      <c r="H5" s="8" t="s">
        <v>6</v>
      </c>
      <c r="I5" s="12" t="s">
        <v>31</v>
      </c>
      <c r="J5" s="9">
        <f>VLOOKUP('Vs Match'!I5,Points,2,0)</f>
        <v>15</v>
      </c>
      <c r="K5" s="8" t="s">
        <v>6</v>
      </c>
      <c r="L5" s="12" t="s">
        <v>32</v>
      </c>
      <c r="M5" s="9">
        <f>VLOOKUP('Vs Match'!L5,Points,2,0)</f>
        <v>12</v>
      </c>
      <c r="N5" s="8" t="s">
        <v>6</v>
      </c>
      <c r="O5" s="12" t="s">
        <v>33</v>
      </c>
      <c r="P5" s="9">
        <f>VLOOKUP('Vs Match'!O5,Points,2,0)</f>
        <v>10</v>
      </c>
      <c r="Q5" s="9">
        <f aca="true" t="shared" si="0" ref="Q5:Q16">P5+M5+G5+D5</f>
        <v>41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>
      <c r="A6" s="2" t="s">
        <v>32</v>
      </c>
      <c r="B6" s="8" t="s">
        <v>3</v>
      </c>
      <c r="C6" s="12" t="s">
        <v>32</v>
      </c>
      <c r="D6" s="9">
        <f>VLOOKUP('Vs Match'!C6,Points,2,0)</f>
        <v>12</v>
      </c>
      <c r="E6" s="8" t="s">
        <v>3</v>
      </c>
      <c r="F6" s="12" t="s">
        <v>31</v>
      </c>
      <c r="G6" s="9">
        <f>VLOOKUP('Vs Match'!F6,Points,2,0)</f>
        <v>15</v>
      </c>
      <c r="H6" s="8" t="s">
        <v>3</v>
      </c>
      <c r="I6" s="12" t="s">
        <v>33</v>
      </c>
      <c r="J6" s="9">
        <f>VLOOKUP('Vs Match'!I6,Points,2,0)</f>
        <v>10</v>
      </c>
      <c r="K6" s="8" t="s">
        <v>3</v>
      </c>
      <c r="L6" s="12" t="s">
        <v>31</v>
      </c>
      <c r="M6" s="9">
        <f>VLOOKUP('Vs Match'!L6,Points,2,0)</f>
        <v>15</v>
      </c>
      <c r="N6" s="8" t="s">
        <v>3</v>
      </c>
      <c r="O6" s="12" t="s">
        <v>32</v>
      </c>
      <c r="P6" s="9">
        <f>VLOOKUP('Vs Match'!O6,Points,2,0)</f>
        <v>12</v>
      </c>
      <c r="Q6" s="9">
        <f t="shared" si="0"/>
        <v>54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>
      <c r="A7" s="2" t="s">
        <v>33</v>
      </c>
      <c r="B7" s="8" t="s">
        <v>12</v>
      </c>
      <c r="C7" s="12" t="s">
        <v>35</v>
      </c>
      <c r="D7" s="9">
        <f>VLOOKUP('Vs Match'!C7,Points,2,0)</f>
        <v>7</v>
      </c>
      <c r="E7" s="8" t="s">
        <v>12</v>
      </c>
      <c r="F7" s="12" t="s">
        <v>33</v>
      </c>
      <c r="G7" s="9">
        <f>VLOOKUP('Vs Match'!F7,Points,2,0)</f>
        <v>10</v>
      </c>
      <c r="H7" s="8" t="s">
        <v>12</v>
      </c>
      <c r="I7" s="12" t="s">
        <v>39</v>
      </c>
      <c r="J7" s="9">
        <f>VLOOKUP('Vs Match'!I7,Points,2,0)</f>
        <v>3</v>
      </c>
      <c r="K7" s="8" t="s">
        <v>12</v>
      </c>
      <c r="L7" s="12" t="s">
        <v>33</v>
      </c>
      <c r="M7" s="9">
        <f>VLOOKUP('Vs Match'!L7,Points,2,0)</f>
        <v>10</v>
      </c>
      <c r="N7" s="8" t="s">
        <v>12</v>
      </c>
      <c r="O7" s="12" t="s">
        <v>31</v>
      </c>
      <c r="P7" s="9">
        <f>VLOOKUP('Vs Match'!O7,Points,2,0)</f>
        <v>15</v>
      </c>
      <c r="Q7" s="9">
        <f t="shared" si="0"/>
        <v>42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>
      <c r="A8" s="2" t="s">
        <v>34</v>
      </c>
      <c r="B8" s="8" t="s">
        <v>10</v>
      </c>
      <c r="C8" s="12" t="s">
        <v>37</v>
      </c>
      <c r="D8" s="9">
        <f>VLOOKUP('Vs Match'!C8,Points,2,0)</f>
        <v>5</v>
      </c>
      <c r="E8" s="8" t="s">
        <v>10</v>
      </c>
      <c r="F8" s="12" t="s">
        <v>39</v>
      </c>
      <c r="G8" s="9">
        <f>VLOOKUP('Vs Match'!F8,Points,2,0)</f>
        <v>3</v>
      </c>
      <c r="H8" s="8" t="s">
        <v>10</v>
      </c>
      <c r="I8" s="12" t="s">
        <v>32</v>
      </c>
      <c r="J8" s="9">
        <f>VLOOKUP('Vs Match'!I8,Points,2,0)</f>
        <v>12</v>
      </c>
      <c r="K8" s="8" t="s">
        <v>10</v>
      </c>
      <c r="L8" s="12" t="s">
        <v>35</v>
      </c>
      <c r="M8" s="9">
        <f>VLOOKUP('Vs Match'!L8,Points,2,0)</f>
        <v>7</v>
      </c>
      <c r="N8" s="8" t="s">
        <v>10</v>
      </c>
      <c r="O8" s="12" t="s">
        <v>38</v>
      </c>
      <c r="P8" s="9">
        <f>VLOOKUP('Vs Match'!O8,Points,2,0)</f>
        <v>4</v>
      </c>
      <c r="Q8" s="9">
        <f t="shared" si="0"/>
        <v>19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2" t="s">
        <v>35</v>
      </c>
      <c r="B9" s="8" t="s">
        <v>8</v>
      </c>
      <c r="C9" s="12" t="s">
        <v>33</v>
      </c>
      <c r="D9" s="9">
        <f>VLOOKUP('Vs Match'!C9,Points,2,0)</f>
        <v>10</v>
      </c>
      <c r="E9" s="8" t="s">
        <v>8</v>
      </c>
      <c r="F9" s="12" t="s">
        <v>42</v>
      </c>
      <c r="G9" s="9">
        <f>VLOOKUP('Vs Match'!F9,Points,2,0)</f>
        <v>0</v>
      </c>
      <c r="H9" s="8" t="s">
        <v>8</v>
      </c>
      <c r="I9" s="12" t="s">
        <v>38</v>
      </c>
      <c r="J9" s="9">
        <f>VLOOKUP('Vs Match'!I9,Points,2,0)</f>
        <v>4</v>
      </c>
      <c r="K9" s="8" t="s">
        <v>8</v>
      </c>
      <c r="L9" s="12" t="s">
        <v>38</v>
      </c>
      <c r="M9" s="9">
        <f>VLOOKUP('Vs Match'!L9,Points,2,0)</f>
        <v>4</v>
      </c>
      <c r="N9" s="8" t="s">
        <v>8</v>
      </c>
      <c r="O9" s="12" t="s">
        <v>36</v>
      </c>
      <c r="P9" s="9">
        <f>VLOOKUP('Vs Match'!O9,Points,2,0)</f>
        <v>6</v>
      </c>
      <c r="Q9" s="9">
        <f t="shared" si="0"/>
        <v>20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>
      <c r="A10" s="2" t="s">
        <v>36</v>
      </c>
      <c r="B10" s="8" t="s">
        <v>7</v>
      </c>
      <c r="C10" s="12" t="s">
        <v>38</v>
      </c>
      <c r="D10" s="9">
        <f>VLOOKUP('Vs Match'!C10,Points,2,0)</f>
        <v>4</v>
      </c>
      <c r="E10" s="8" t="s">
        <v>7</v>
      </c>
      <c r="F10" s="12" t="s">
        <v>32</v>
      </c>
      <c r="G10" s="9">
        <f>VLOOKUP('Vs Match'!F10,Points,2,0)</f>
        <v>12</v>
      </c>
      <c r="H10" s="8" t="s">
        <v>7</v>
      </c>
      <c r="I10" s="12" t="s">
        <v>35</v>
      </c>
      <c r="J10" s="9">
        <f>VLOOKUP('Vs Match'!I10,Points,2,0)</f>
        <v>7</v>
      </c>
      <c r="K10" s="8" t="s">
        <v>7</v>
      </c>
      <c r="L10" s="12" t="s">
        <v>40</v>
      </c>
      <c r="M10" s="9">
        <f>VLOOKUP('Vs Match'!L10,Points,2,0)</f>
        <v>2</v>
      </c>
      <c r="N10" s="8" t="s">
        <v>7</v>
      </c>
      <c r="O10" s="12" t="s">
        <v>40</v>
      </c>
      <c r="P10" s="9">
        <f>VLOOKUP('Vs Match'!O10,Points,2,0)</f>
        <v>2</v>
      </c>
      <c r="Q10" s="9">
        <f t="shared" si="0"/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>
      <c r="A11" s="2" t="s">
        <v>37</v>
      </c>
      <c r="B11" s="8" t="s">
        <v>4</v>
      </c>
      <c r="C11" s="12" t="s">
        <v>36</v>
      </c>
      <c r="D11" s="9">
        <f>VLOOKUP('Vs Match'!C11,Points,2,0)</f>
        <v>6</v>
      </c>
      <c r="E11" s="8" t="s">
        <v>4</v>
      </c>
      <c r="F11" s="12" t="s">
        <v>35</v>
      </c>
      <c r="G11" s="9">
        <f>VLOOKUP('Vs Match'!F11,Points,2,0)</f>
        <v>7</v>
      </c>
      <c r="H11" s="8" t="s">
        <v>4</v>
      </c>
      <c r="I11" s="12" t="s">
        <v>40</v>
      </c>
      <c r="J11" s="9">
        <f>VLOOKUP('Vs Match'!I11,Points,2,0)</f>
        <v>2</v>
      </c>
      <c r="K11" s="8" t="s">
        <v>4</v>
      </c>
      <c r="L11" s="12" t="s">
        <v>34</v>
      </c>
      <c r="M11" s="9">
        <f>VLOOKUP('Vs Match'!L11,Points,2,0)</f>
        <v>8</v>
      </c>
      <c r="N11" s="8" t="s">
        <v>4</v>
      </c>
      <c r="O11" s="12" t="s">
        <v>37</v>
      </c>
      <c r="P11" s="9">
        <f>VLOOKUP('Vs Match'!O11,Points,2,0)</f>
        <v>5</v>
      </c>
      <c r="Q11" s="9">
        <f t="shared" si="0"/>
        <v>26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>
      <c r="A12" s="2" t="s">
        <v>38</v>
      </c>
      <c r="B12" s="8" t="s">
        <v>11</v>
      </c>
      <c r="C12" s="12" t="s">
        <v>42</v>
      </c>
      <c r="D12" s="9">
        <f>VLOOKUP('Vs Match'!C12,Points,2,0)</f>
        <v>0</v>
      </c>
      <c r="E12" s="8" t="s">
        <v>11</v>
      </c>
      <c r="F12" s="12" t="s">
        <v>40</v>
      </c>
      <c r="G12" s="9">
        <f>VLOOKUP('Vs Match'!F12,Points,2,0)</f>
        <v>2</v>
      </c>
      <c r="H12" s="8" t="s">
        <v>11</v>
      </c>
      <c r="I12" s="12" t="s">
        <v>34</v>
      </c>
      <c r="J12" s="9">
        <f>VLOOKUP('Vs Match'!I12,Points,2,0)</f>
        <v>8</v>
      </c>
      <c r="K12" s="8" t="s">
        <v>11</v>
      </c>
      <c r="L12" s="12" t="s">
        <v>37</v>
      </c>
      <c r="M12" s="9">
        <f>VLOOKUP('Vs Match'!L12,Points,2,0)</f>
        <v>5</v>
      </c>
      <c r="N12" s="8" t="s">
        <v>11</v>
      </c>
      <c r="O12" s="12" t="s">
        <v>34</v>
      </c>
      <c r="P12" s="9">
        <f>VLOOKUP('Vs Match'!O12,Points,2,0)</f>
        <v>8</v>
      </c>
      <c r="Q12" s="9">
        <f t="shared" si="0"/>
        <v>15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>
      <c r="A13" s="2" t="s">
        <v>39</v>
      </c>
      <c r="B13" s="8" t="s">
        <v>9</v>
      </c>
      <c r="C13" s="12" t="s">
        <v>34</v>
      </c>
      <c r="D13" s="9">
        <f>VLOOKUP('Vs Match'!C13,Points,2,0)</f>
        <v>8</v>
      </c>
      <c r="E13" s="8" t="s">
        <v>9</v>
      </c>
      <c r="F13" s="12" t="s">
        <v>34</v>
      </c>
      <c r="G13" s="9">
        <f>VLOOKUP('Vs Match'!F13,Points,2,0)</f>
        <v>8</v>
      </c>
      <c r="H13" s="8" t="s">
        <v>9</v>
      </c>
      <c r="I13" s="12" t="s">
        <v>37</v>
      </c>
      <c r="J13" s="9">
        <f>VLOOKUP('Vs Match'!I13,Points,2,0)</f>
        <v>5</v>
      </c>
      <c r="K13" s="8" t="s">
        <v>9</v>
      </c>
      <c r="L13" s="12" t="s">
        <v>42</v>
      </c>
      <c r="M13" s="9">
        <f>VLOOKUP('Vs Match'!L13,Points,2,0)</f>
        <v>0</v>
      </c>
      <c r="N13" s="8" t="s">
        <v>9</v>
      </c>
      <c r="O13" s="12" t="s">
        <v>41</v>
      </c>
      <c r="P13" s="9">
        <f>VLOOKUP('Vs Match'!O13,Points,2,0)</f>
        <v>1</v>
      </c>
      <c r="Q13" s="9">
        <f t="shared" si="0"/>
        <v>17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>
      <c r="A14" s="2" t="s">
        <v>40</v>
      </c>
      <c r="B14" s="8" t="s">
        <v>48</v>
      </c>
      <c r="C14" s="12" t="s">
        <v>40</v>
      </c>
      <c r="D14" s="9">
        <f>VLOOKUP('Vs Match'!C14,Points,2,0)</f>
        <v>2</v>
      </c>
      <c r="E14" s="8" t="s">
        <v>48</v>
      </c>
      <c r="F14" s="12" t="s">
        <v>36</v>
      </c>
      <c r="G14" s="9">
        <f>VLOOKUP('Vs Match'!F14,Points,2,0)</f>
        <v>6</v>
      </c>
      <c r="H14" s="8" t="s">
        <v>48</v>
      </c>
      <c r="I14" s="12" t="s">
        <v>41</v>
      </c>
      <c r="J14" s="9">
        <f>VLOOKUP('Vs Match'!I14,Points,2,0)</f>
        <v>1</v>
      </c>
      <c r="K14" s="8" t="s">
        <v>48</v>
      </c>
      <c r="L14" s="12" t="s">
        <v>36</v>
      </c>
      <c r="M14" s="9">
        <f>VLOOKUP('Vs Match'!L14,Points,2,0)</f>
        <v>6</v>
      </c>
      <c r="N14" s="8" t="s">
        <v>48</v>
      </c>
      <c r="O14" s="12" t="s">
        <v>39</v>
      </c>
      <c r="P14" s="9">
        <f>VLOOKUP('Vs Match'!O14,Points,2,0)</f>
        <v>3</v>
      </c>
      <c r="Q14" s="9">
        <f t="shared" si="0"/>
        <v>17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2" t="s">
        <v>41</v>
      </c>
      <c r="B15" s="8" t="s">
        <v>13</v>
      </c>
      <c r="C15" s="12" t="s">
        <v>41</v>
      </c>
      <c r="D15" s="9">
        <f>VLOOKUP('Vs Match'!C15,Points,2,0)</f>
        <v>1</v>
      </c>
      <c r="E15" s="8" t="s">
        <v>13</v>
      </c>
      <c r="F15" s="12" t="s">
        <v>37</v>
      </c>
      <c r="G15" s="9">
        <f>VLOOKUP('Vs Match'!F15,Points,2,0)</f>
        <v>5</v>
      </c>
      <c r="H15" s="8" t="s">
        <v>13</v>
      </c>
      <c r="I15" s="12" t="s">
        <v>42</v>
      </c>
      <c r="J15" s="9">
        <f>VLOOKUP('Vs Match'!I15,Points,2,0)</f>
        <v>0</v>
      </c>
      <c r="K15" s="8" t="s">
        <v>13</v>
      </c>
      <c r="L15" s="12" t="s">
        <v>41</v>
      </c>
      <c r="M15" s="9">
        <f>VLOOKUP('Vs Match'!L15,Points,2,0)</f>
        <v>1</v>
      </c>
      <c r="N15" s="8" t="s">
        <v>13</v>
      </c>
      <c r="O15" s="12" t="s">
        <v>42</v>
      </c>
      <c r="P15" s="9">
        <f>VLOOKUP('Vs Match'!O15,Points,2,0)</f>
        <v>0</v>
      </c>
      <c r="Q15" s="9">
        <f t="shared" si="0"/>
        <v>7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thickBot="1">
      <c r="A16" s="2" t="s">
        <v>42</v>
      </c>
      <c r="B16" s="10" t="s">
        <v>14</v>
      </c>
      <c r="C16" s="13" t="s">
        <v>39</v>
      </c>
      <c r="D16" s="11">
        <f>VLOOKUP('Vs Match'!C16,Points,2,0)</f>
        <v>3</v>
      </c>
      <c r="E16" s="10" t="s">
        <v>14</v>
      </c>
      <c r="F16" s="13" t="s">
        <v>41</v>
      </c>
      <c r="G16" s="11">
        <f>VLOOKUP('Vs Match'!F16,Points,2,0)</f>
        <v>1</v>
      </c>
      <c r="H16" s="10" t="s">
        <v>14</v>
      </c>
      <c r="I16" s="13" t="s">
        <v>36</v>
      </c>
      <c r="J16" s="11">
        <f>VLOOKUP('Vs Match'!I16,Points,2,0)</f>
        <v>6</v>
      </c>
      <c r="K16" s="10" t="s">
        <v>14</v>
      </c>
      <c r="L16" s="13" t="s">
        <v>39</v>
      </c>
      <c r="M16" s="11">
        <f>VLOOKUP('Vs Match'!L16,Points,2,0)</f>
        <v>3</v>
      </c>
      <c r="N16" s="10" t="s">
        <v>14</v>
      </c>
      <c r="O16" s="13" t="s">
        <v>35</v>
      </c>
      <c r="P16" s="11">
        <f>VLOOKUP('Vs Match'!O16,Points,2,0)</f>
        <v>7</v>
      </c>
      <c r="Q16" s="11">
        <f t="shared" si="0"/>
        <v>14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7.00390625" style="0" customWidth="1"/>
    <col min="3" max="3" width="13.28125" style="0" bestFit="1" customWidth="1"/>
    <col min="4" max="4" width="13.00390625" style="0" customWidth="1"/>
  </cols>
  <sheetData>
    <row r="1" spans="1:22" ht="44.25" customHeight="1">
      <c r="A1" s="1"/>
      <c r="B1" s="1"/>
      <c r="C1" s="51" t="s">
        <v>28</v>
      </c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thickBot="1">
      <c r="A3" s="1"/>
      <c r="B3" s="39" t="s">
        <v>0</v>
      </c>
      <c r="C3" s="40" t="s">
        <v>15</v>
      </c>
      <c r="D3" s="4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thickBot="1">
      <c r="A4" s="1"/>
      <c r="B4" s="38" t="s">
        <v>5</v>
      </c>
      <c r="C4" s="28" t="s">
        <v>70</v>
      </c>
      <c r="D4" s="29">
        <v>0.0010378472222222221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22"/>
      <c r="C5" s="25" t="s">
        <v>71</v>
      </c>
      <c r="D5" s="27">
        <v>0.0011325925925925926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22"/>
      <c r="C6" s="25" t="s">
        <v>16</v>
      </c>
      <c r="D6" s="27">
        <v>0.0015753472222222221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22"/>
      <c r="C7" s="25" t="s">
        <v>72</v>
      </c>
      <c r="D7" s="27">
        <v>0.0016490740740740743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22"/>
      <c r="C8" s="25" t="s">
        <v>73</v>
      </c>
      <c r="D8" s="27">
        <v>0.0012126967592592593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22"/>
      <c r="C9" s="25" t="s">
        <v>74</v>
      </c>
      <c r="D9" s="27">
        <v>0.0017449537037037036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22"/>
      <c r="C10" s="25" t="s">
        <v>17</v>
      </c>
      <c r="D10" s="27">
        <v>0.0017904282407407407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22"/>
      <c r="C11" s="25" t="s">
        <v>75</v>
      </c>
      <c r="D11" s="27">
        <v>0.0016155671296296298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22"/>
      <c r="C12" s="25" t="s">
        <v>76</v>
      </c>
      <c r="D12" s="27">
        <v>0.0013521064814814817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22"/>
      <c r="C13" s="25" t="s">
        <v>77</v>
      </c>
      <c r="D13" s="27">
        <v>0.0021183101851851853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22"/>
      <c r="C14" s="25" t="s">
        <v>18</v>
      </c>
      <c r="D14" s="27">
        <v>0.002067511574074074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22"/>
      <c r="C15" s="25" t="s">
        <v>19</v>
      </c>
      <c r="D15" s="27">
        <v>0.0017157060185185183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22"/>
      <c r="C16" s="25" t="s">
        <v>20</v>
      </c>
      <c r="D16" s="27">
        <v>0.0017470949074074075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22"/>
      <c r="C17" s="25" t="s">
        <v>21</v>
      </c>
      <c r="D17" s="27">
        <v>0.0015833564814814816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22"/>
      <c r="C18" s="25" t="s">
        <v>22</v>
      </c>
      <c r="D18" s="27">
        <v>0.0021393055555555553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22"/>
      <c r="C19" s="25" t="s">
        <v>23</v>
      </c>
      <c r="D19" s="27">
        <v>0.0021515625000000003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22"/>
      <c r="C20" s="25" t="s">
        <v>78</v>
      </c>
      <c r="D20" s="27">
        <v>0.0010906597222222222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22"/>
      <c r="C21" s="25" t="s">
        <v>24</v>
      </c>
      <c r="D21" s="27">
        <v>0.0008849652777777778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22"/>
      <c r="C22" s="25" t="s">
        <v>25</v>
      </c>
      <c r="D22" s="27">
        <v>0.000770775462962963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>
      <c r="A23" s="1"/>
      <c r="B23" s="22"/>
      <c r="C23" s="25" t="s">
        <v>79</v>
      </c>
      <c r="D23" s="27">
        <v>0.001560173611111111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22"/>
      <c r="C24" s="25" t="s">
        <v>26</v>
      </c>
      <c r="D24" s="27">
        <v>0.001951979166666667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>
      <c r="A25" s="1"/>
      <c r="B25" s="22"/>
      <c r="C25" s="25" t="s">
        <v>80</v>
      </c>
      <c r="D25" s="27">
        <v>0.0012218518518518518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thickBot="1">
      <c r="A26" s="1"/>
      <c r="B26" s="22"/>
      <c r="C26" s="30" t="s">
        <v>27</v>
      </c>
      <c r="D26" s="31">
        <v>0.0018727662037037037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32" t="s">
        <v>66</v>
      </c>
      <c r="D27" s="35">
        <f>MIN(D4:D26)</f>
        <v>0.000770775462962963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33" t="s">
        <v>67</v>
      </c>
      <c r="D28" s="36">
        <f>MAX(D4:D26)</f>
        <v>0.0021515625000000003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thickBot="1">
      <c r="A29" s="1"/>
      <c r="B29" s="1"/>
      <c r="C29" s="34" t="s">
        <v>68</v>
      </c>
      <c r="D29" s="37">
        <f>AVERAGE(D4:D26)</f>
        <v>0.0015646361714975845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3">
      <selection activeCell="R22" sqref="R22"/>
    </sheetView>
  </sheetViews>
  <sheetFormatPr defaultColWidth="9.140625" defaultRowHeight="15"/>
  <cols>
    <col min="2" max="2" width="12.57421875" style="0" bestFit="1" customWidth="1"/>
    <col min="6" max="6" width="23.00390625" style="0" customWidth="1"/>
  </cols>
  <sheetData>
    <row r="1" spans="1:22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"/>
      <c r="B2" s="3" t="s">
        <v>52</v>
      </c>
      <c r="C2" s="1"/>
      <c r="D2" s="1"/>
      <c r="E2" s="1"/>
      <c r="F2" s="3" t="s">
        <v>53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4" t="s">
        <v>2</v>
      </c>
      <c r="C4" s="15" t="s">
        <v>30</v>
      </c>
      <c r="D4" s="1"/>
      <c r="E4" s="1"/>
      <c r="F4" s="14" t="s">
        <v>15</v>
      </c>
      <c r="G4" s="15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2" t="s">
        <v>31</v>
      </c>
      <c r="B5" s="16" t="str">
        <f>'Vs Match'!B6</f>
        <v>Luigi</v>
      </c>
      <c r="C5" s="17">
        <f>'Vs Match'!Q6</f>
        <v>54</v>
      </c>
      <c r="D5" s="1"/>
      <c r="E5" s="2" t="s">
        <v>31</v>
      </c>
      <c r="F5" s="16" t="str">
        <f>'Time Trials'!C22</f>
        <v>Zara</v>
      </c>
      <c r="G5" s="20">
        <f>'Time Trials'!D22</f>
        <v>0.000770775462962963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>
      <c r="A6" s="2" t="s">
        <v>32</v>
      </c>
      <c r="B6" s="16" t="str">
        <f>'Vs Match'!B7</f>
        <v>Bowser</v>
      </c>
      <c r="C6" s="17">
        <f>'Vs Match'!Q7</f>
        <v>42</v>
      </c>
      <c r="D6" s="1"/>
      <c r="E6" s="2" t="s">
        <v>32</v>
      </c>
      <c r="F6" s="16" t="str">
        <f>'Time Trials'!C21</f>
        <v>Brandon</v>
      </c>
      <c r="G6" s="20">
        <f>'Time Trials'!D21</f>
        <v>0.0008849652777777778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>
      <c r="A7" s="2" t="s">
        <v>33</v>
      </c>
      <c r="B7" s="16" t="str">
        <f>'Vs Match'!B5</f>
        <v>Mario</v>
      </c>
      <c r="C7" s="17">
        <f>'Vs Match'!Q5</f>
        <v>41</v>
      </c>
      <c r="D7" s="1"/>
      <c r="E7" s="2" t="s">
        <v>33</v>
      </c>
      <c r="F7" s="16" t="str">
        <f>'Time Trials'!C4</f>
        <v>James</v>
      </c>
      <c r="G7" s="20">
        <f>'Time Trials'!D4</f>
        <v>0.0010378472222222221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>
      <c r="A8" s="2" t="s">
        <v>34</v>
      </c>
      <c r="B8" s="16" t="str">
        <f>'Vs Match'!B11</f>
        <v>Toad</v>
      </c>
      <c r="C8" s="17">
        <f>'Vs Match'!Q11</f>
        <v>26</v>
      </c>
      <c r="D8" s="1"/>
      <c r="E8" s="2" t="s">
        <v>34</v>
      </c>
      <c r="F8" s="16" t="str">
        <f>'Time Trials'!C20</f>
        <v>Lucy</v>
      </c>
      <c r="G8" s="20">
        <f>'Time Trials'!D20</f>
        <v>0.0010906597222222222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>
      <c r="A9" s="2" t="s">
        <v>35</v>
      </c>
      <c r="B9" s="16" t="str">
        <f>'Vs Match'!B9</f>
        <v>Donkey Kong</v>
      </c>
      <c r="C9" s="17">
        <f>'Vs Match'!Q9</f>
        <v>20</v>
      </c>
      <c r="D9" s="1"/>
      <c r="E9" s="2" t="s">
        <v>35</v>
      </c>
      <c r="F9" s="16" t="str">
        <f>'Time Trials'!C5</f>
        <v>Steven</v>
      </c>
      <c r="G9" s="20">
        <f>'Time Trials'!D5</f>
        <v>0.0011325925925925926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>
      <c r="A10" s="2" t="s">
        <v>36</v>
      </c>
      <c r="B10" s="16" t="str">
        <f>'Vs Match'!B10</f>
        <v>Daisy</v>
      </c>
      <c r="C10" s="17">
        <f>'Vs Match'!Q10</f>
        <v>20</v>
      </c>
      <c r="D10" s="1"/>
      <c r="E10" s="2" t="s">
        <v>36</v>
      </c>
      <c r="F10" s="16" t="str">
        <f>'Time Trials'!C8</f>
        <v>Andrew</v>
      </c>
      <c r="G10" s="20">
        <f>'Time Trials'!D8</f>
        <v>0.0012126967592592593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2" t="s">
        <v>37</v>
      </c>
      <c r="B11" s="16" t="str">
        <f>'Vs Match'!B8</f>
        <v>Yoshi</v>
      </c>
      <c r="C11" s="17">
        <f>'Vs Match'!Q8</f>
        <v>19</v>
      </c>
      <c r="D11" s="1"/>
      <c r="E11" s="2" t="s">
        <v>37</v>
      </c>
      <c r="F11" s="16" t="str">
        <f>'Time Trials'!C25</f>
        <v>Kate</v>
      </c>
      <c r="G11" s="20">
        <f>'Time Trials'!D25</f>
        <v>0.0012218518518518518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.75">
      <c r="A12" s="2" t="s">
        <v>38</v>
      </c>
      <c r="B12" s="16" t="str">
        <f>'Vs Match'!B13</f>
        <v>Wario</v>
      </c>
      <c r="C12" s="17">
        <f>'Vs Match'!Q13</f>
        <v>17</v>
      </c>
      <c r="D12" s="1"/>
      <c r="E12" s="2" t="s">
        <v>38</v>
      </c>
      <c r="F12" s="16" t="str">
        <f>'Time Trials'!C12</f>
        <v>Mark</v>
      </c>
      <c r="G12" s="20">
        <f>'Time Trials'!D12</f>
        <v>0.0013521064814814817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>
      <c r="A13" s="2" t="s">
        <v>39</v>
      </c>
      <c r="B13" s="16" t="str">
        <f>'Vs Match'!B14</f>
        <v>Koopa</v>
      </c>
      <c r="C13" s="17">
        <f>'Vs Match'!Q14</f>
        <v>17</v>
      </c>
      <c r="D13" s="1"/>
      <c r="E13" s="2" t="s">
        <v>39</v>
      </c>
      <c r="F13" s="16" t="str">
        <f>'Time Trials'!C23</f>
        <v>William</v>
      </c>
      <c r="G13" s="20">
        <f>'Time Trials'!D23</f>
        <v>0.001560173611111111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2" t="s">
        <v>40</v>
      </c>
      <c r="B14" s="16" t="str">
        <f>'Vs Match'!B12</f>
        <v>Peach</v>
      </c>
      <c r="C14" s="17">
        <f>'Vs Match'!Q12</f>
        <v>15</v>
      </c>
      <c r="D14" s="1"/>
      <c r="E14" s="2" t="s">
        <v>40</v>
      </c>
      <c r="F14" s="16" t="str">
        <f>'Time Trials'!C6</f>
        <v>Jason</v>
      </c>
      <c r="G14" s="20">
        <f>'Time Trials'!D6</f>
        <v>0.0015753472222222221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.75">
      <c r="A15" s="2" t="s">
        <v>41</v>
      </c>
      <c r="B15" s="16" t="str">
        <f>'Vs Match'!B16</f>
        <v>Baby Peach</v>
      </c>
      <c r="C15" s="17">
        <f>'Vs Match'!Q16</f>
        <v>14</v>
      </c>
      <c r="D15" s="1"/>
      <c r="E15" s="2" t="s">
        <v>41</v>
      </c>
      <c r="F15" s="16" t="str">
        <f>'Time Trials'!C17</f>
        <v>Kieran</v>
      </c>
      <c r="G15" s="20">
        <f>'Time Trials'!D17</f>
        <v>0.0015833564814814816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 thickBot="1">
      <c r="A16" s="2" t="s">
        <v>42</v>
      </c>
      <c r="B16" s="18" t="str">
        <f>'Vs Match'!B15</f>
        <v>Baby Mario</v>
      </c>
      <c r="C16" s="19">
        <f>'Vs Match'!Q15</f>
        <v>7</v>
      </c>
      <c r="D16" s="1"/>
      <c r="E16" s="2" t="s">
        <v>42</v>
      </c>
      <c r="F16" s="16" t="str">
        <f>'Time Trials'!C11</f>
        <v>Carl</v>
      </c>
      <c r="G16" s="20">
        <f>'Time Trials'!D11</f>
        <v>0.0016155671296296298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1"/>
      <c r="B17" s="1"/>
      <c r="C17" s="1"/>
      <c r="D17" s="1"/>
      <c r="E17" s="2" t="s">
        <v>54</v>
      </c>
      <c r="F17" s="16" t="str">
        <f>'Time Trials'!C7</f>
        <v>Simone</v>
      </c>
      <c r="G17" s="20">
        <f>'Time Trials'!D7</f>
        <v>0.0016490740740740743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.75">
      <c r="A18" s="1"/>
      <c r="B18" s="1"/>
      <c r="C18" s="1"/>
      <c r="D18" s="1"/>
      <c r="E18" s="2" t="s">
        <v>55</v>
      </c>
      <c r="F18" s="16" t="str">
        <f>'Time Trials'!C15</f>
        <v>Joe</v>
      </c>
      <c r="G18" s="20">
        <f>'Time Trials'!D15</f>
        <v>0.0017157060185185183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1"/>
      <c r="B19" s="1"/>
      <c r="C19" s="1"/>
      <c r="D19" s="1"/>
      <c r="E19" s="2" t="s">
        <v>56</v>
      </c>
      <c r="F19" s="16" t="str">
        <f>'Time Trials'!C9</f>
        <v>David</v>
      </c>
      <c r="G19" s="20">
        <f>'Time Trials'!D9</f>
        <v>0.0017449537037037036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1"/>
      <c r="B20" s="1"/>
      <c r="C20" s="1"/>
      <c r="D20" s="1"/>
      <c r="E20" s="2" t="s">
        <v>57</v>
      </c>
      <c r="F20" s="16" t="str">
        <f>'Time Trials'!C16</f>
        <v>Aaron</v>
      </c>
      <c r="G20" s="20">
        <f>'Time Trials'!D16</f>
        <v>0.0017470949074074075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1"/>
      <c r="B21" s="1"/>
      <c r="C21" s="1"/>
      <c r="D21" s="1"/>
      <c r="E21" s="2" t="s">
        <v>58</v>
      </c>
      <c r="F21" s="16" t="str">
        <f>'Time Trials'!C10</f>
        <v>Chelsey</v>
      </c>
      <c r="G21" s="20">
        <f>'Time Trials'!D10</f>
        <v>0.0017904282407407407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1"/>
      <c r="B22" s="1"/>
      <c r="C22" s="1"/>
      <c r="D22" s="1"/>
      <c r="E22" s="2" t="s">
        <v>59</v>
      </c>
      <c r="F22" s="16" t="str">
        <f>'Time Trials'!C26</f>
        <v>Hayden</v>
      </c>
      <c r="G22" s="20">
        <f>'Time Trials'!D26</f>
        <v>0.0018727662037037037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.75">
      <c r="A23" s="1"/>
      <c r="B23" s="1"/>
      <c r="C23" s="1"/>
      <c r="D23" s="1"/>
      <c r="E23" s="2" t="s">
        <v>60</v>
      </c>
      <c r="F23" s="16" t="str">
        <f>'Time Trials'!C24</f>
        <v>Paul</v>
      </c>
      <c r="G23" s="20">
        <f>'Time Trials'!D24</f>
        <v>0.001951979166666667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.75">
      <c r="A24" s="1"/>
      <c r="B24" s="1"/>
      <c r="C24" s="1"/>
      <c r="D24" s="1"/>
      <c r="E24" s="2" t="s">
        <v>61</v>
      </c>
      <c r="F24" s="16" t="str">
        <f>'Time Trials'!C14</f>
        <v>Josh</v>
      </c>
      <c r="G24" s="20">
        <f>'Time Trials'!D14</f>
        <v>0.002067511574074074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1"/>
      <c r="B25" s="1"/>
      <c r="C25" s="1"/>
      <c r="D25" s="1"/>
      <c r="E25" s="2" t="s">
        <v>62</v>
      </c>
      <c r="F25" s="16" t="str">
        <f>'Time Trials'!C13</f>
        <v>Laura</v>
      </c>
      <c r="G25" s="20">
        <f>'Time Trials'!D13</f>
        <v>0.0021183101851851853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.75">
      <c r="A26" s="1"/>
      <c r="B26" s="1"/>
      <c r="C26" s="1"/>
      <c r="D26" s="1"/>
      <c r="E26" s="2" t="s">
        <v>63</v>
      </c>
      <c r="F26" s="16" t="str">
        <f>'Time Trials'!C18</f>
        <v>Selina</v>
      </c>
      <c r="G26" s="20">
        <f>'Time Trials'!D18</f>
        <v>0.0021393055555555553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thickBot="1">
      <c r="A27" s="1"/>
      <c r="B27" s="1"/>
      <c r="C27" s="1"/>
      <c r="D27" s="1"/>
      <c r="E27" s="2" t="s">
        <v>64</v>
      </c>
      <c r="F27" s="18" t="str">
        <f>'Time Trials'!C19</f>
        <v>Hannah</v>
      </c>
      <c r="G27" s="21">
        <f>'Time Trials'!D19</f>
        <v>0.0021515625000000003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3" sqref="B3:C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thickBot="1">
      <c r="A2" s="1"/>
      <c r="B2" s="3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23" t="s">
        <v>29</v>
      </c>
      <c r="C3" s="24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25" t="s">
        <v>31</v>
      </c>
      <c r="C4" s="9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25" t="s">
        <v>32</v>
      </c>
      <c r="C5" s="9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25" t="s">
        <v>33</v>
      </c>
      <c r="C6" s="9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25" t="s">
        <v>34</v>
      </c>
      <c r="C7" s="9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25" t="s">
        <v>35</v>
      </c>
      <c r="C8" s="9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25" t="s">
        <v>36</v>
      </c>
      <c r="C9" s="9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25" t="s">
        <v>37</v>
      </c>
      <c r="C10" s="9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25" t="s">
        <v>38</v>
      </c>
      <c r="C11" s="9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25" t="s">
        <v>39</v>
      </c>
      <c r="C12" s="9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25" t="s">
        <v>40</v>
      </c>
      <c r="C13" s="9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25" t="s">
        <v>41</v>
      </c>
      <c r="C14" s="9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thickBot="1">
      <c r="A15" s="1"/>
      <c r="B15" s="26" t="s">
        <v>42</v>
      </c>
      <c r="C15" s="1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sjohnson</dc:creator>
  <cp:keywords/>
  <dc:description/>
  <cp:lastModifiedBy>sjohnson</cp:lastModifiedBy>
  <dcterms:created xsi:type="dcterms:W3CDTF">2011-11-20T13:22:06Z</dcterms:created>
  <dcterms:modified xsi:type="dcterms:W3CDTF">2012-01-09T09:36:27Z</dcterms:modified>
  <cp:category/>
  <cp:version/>
  <cp:contentType/>
  <cp:contentStatus/>
</cp:coreProperties>
</file>